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<sst xmlns="http://schemas.openxmlformats.org/spreadsheetml/2006/main" count="57" uniqueCount="28">
  <si>
    <t>Rec. 709</t>
  </si>
  <si>
    <t>x</t>
  </si>
  <si>
    <t>y</t>
  </si>
  <si>
    <t>Y</t>
  </si>
  <si>
    <t>X</t>
  </si>
  <si>
    <t>Z</t>
  </si>
  <si>
    <t>u'</t>
  </si>
  <si>
    <t>v'</t>
  </si>
  <si>
    <t>Ur</t>
  </si>
  <si>
    <t>Vr</t>
  </si>
  <si>
    <t>Xr</t>
  </si>
  <si>
    <t>Yr</t>
  </si>
  <si>
    <t>Zr</t>
  </si>
  <si>
    <t>yr</t>
  </si>
  <si>
    <t>L</t>
  </si>
  <si>
    <t>u</t>
  </si>
  <si>
    <t>v</t>
  </si>
  <si>
    <t>Custom</t>
  </si>
  <si>
    <t>SMPTE-C</t>
  </si>
  <si>
    <t>EBU</t>
  </si>
  <si>
    <t>DCI</t>
  </si>
  <si>
    <t>u0</t>
  </si>
  <si>
    <t>v0</t>
  </si>
  <si>
    <t>a</t>
  </si>
  <si>
    <t>b</t>
  </si>
  <si>
    <t>c</t>
  </si>
  <si>
    <t>d</t>
  </si>
  <si>
    <t>xyY/Luv/u'v' Conversions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</si>
</sst>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4"/>
      <color indexed="16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166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selection activeCell="L15" sqref="L15"/>
    </sheetView>
  </sheetViews>
  <sheetFormatPr defaultColWidth="9.140625" defaultRowHeight="12.75"/>
  <sheetData>
    <row r="1" spans="1:8" ht="18">
      <c r="A1" s="21" t="s">
        <v>27</v>
      </c>
      <c r="B1" s="21"/>
      <c r="C1" s="21"/>
      <c r="D1" s="21"/>
      <c r="E1" s="21"/>
      <c r="F1" s="21"/>
      <c r="G1" s="21"/>
      <c r="H1" s="21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3"/>
      <c r="B3" s="12"/>
      <c r="C3" s="12"/>
      <c r="D3" s="12"/>
      <c r="E3" s="12"/>
      <c r="F3" s="12"/>
      <c r="G3" s="12"/>
      <c r="H3" s="12"/>
    </row>
    <row r="4" spans="1:8" ht="12.75">
      <c r="A4" s="12"/>
      <c r="B4" s="14" t="s">
        <v>1</v>
      </c>
      <c r="C4" s="20">
        <v>0.64</v>
      </c>
      <c r="D4" s="12"/>
      <c r="E4" s="14" t="s">
        <v>14</v>
      </c>
      <c r="F4" s="22">
        <f>116*(O35)^(1/3)-16</f>
        <v>53.23288178584245</v>
      </c>
      <c r="G4" s="12"/>
      <c r="H4" s="12"/>
    </row>
    <row r="5" spans="1:18" ht="12.75">
      <c r="A5" s="13"/>
      <c r="B5" s="15"/>
      <c r="C5" s="18"/>
      <c r="D5" s="15"/>
      <c r="E5" s="12"/>
      <c r="F5" s="12"/>
      <c r="G5" s="12"/>
      <c r="H5" s="12"/>
      <c r="P5" s="7"/>
      <c r="Q5" s="7"/>
      <c r="R5" s="7"/>
    </row>
    <row r="6" spans="1:18" ht="12.75">
      <c r="A6" s="13"/>
      <c r="B6" s="14" t="s">
        <v>2</v>
      </c>
      <c r="C6" s="20">
        <v>0.33</v>
      </c>
      <c r="D6" s="15"/>
      <c r="E6" s="14" t="s">
        <v>15</v>
      </c>
      <c r="F6" s="22">
        <f>(13*F4)*(H35-J35)</f>
        <v>174.9953945033501</v>
      </c>
      <c r="G6" s="12"/>
      <c r="H6" s="12"/>
      <c r="P6" s="7"/>
      <c r="Q6" s="8"/>
      <c r="R6" s="7"/>
    </row>
    <row r="7" spans="1:18" ht="12.75">
      <c r="A7" s="13"/>
      <c r="B7" s="15"/>
      <c r="C7" s="18"/>
      <c r="D7" s="15"/>
      <c r="E7" s="12"/>
      <c r="F7" s="12"/>
      <c r="G7" s="12"/>
      <c r="H7" s="12"/>
      <c r="P7" s="7"/>
      <c r="Q7" s="7"/>
      <c r="R7" s="7"/>
    </row>
    <row r="8" spans="1:18" ht="12.75">
      <c r="A8" s="13"/>
      <c r="B8" s="14" t="s">
        <v>3</v>
      </c>
      <c r="C8" s="20">
        <v>0.2126</v>
      </c>
      <c r="D8" s="15"/>
      <c r="E8" s="14" t="s">
        <v>16</v>
      </c>
      <c r="F8" s="22">
        <f>(13*F4)*(I35-K35)</f>
        <v>37.76227274772982</v>
      </c>
      <c r="G8" s="12"/>
      <c r="H8" s="12"/>
      <c r="P8" s="7"/>
      <c r="Q8" s="7"/>
      <c r="R8" s="7"/>
    </row>
    <row r="9" spans="1:18" ht="12.75">
      <c r="A9" s="13"/>
      <c r="B9" s="15"/>
      <c r="C9" s="18"/>
      <c r="D9" s="15"/>
      <c r="E9" s="12"/>
      <c r="F9" s="12"/>
      <c r="G9" s="12"/>
      <c r="H9" s="12"/>
      <c r="P9" s="7"/>
      <c r="Q9" s="7"/>
      <c r="R9" s="7"/>
    </row>
    <row r="10" spans="1:18" ht="12.75">
      <c r="A10" s="13"/>
      <c r="B10" s="15"/>
      <c r="C10" s="18"/>
      <c r="D10" s="15"/>
      <c r="E10" s="12"/>
      <c r="F10" s="12"/>
      <c r="G10" s="12"/>
      <c r="H10" s="12"/>
      <c r="P10" s="7"/>
      <c r="Q10" s="7"/>
      <c r="R10" s="7"/>
    </row>
    <row r="11" spans="1:8" ht="12.75">
      <c r="A11" s="13"/>
      <c r="B11" s="14" t="s">
        <v>14</v>
      </c>
      <c r="C11" s="20">
        <v>53.233</v>
      </c>
      <c r="D11" s="12"/>
      <c r="E11" s="14" t="s">
        <v>1</v>
      </c>
      <c r="F11" s="23">
        <f>K38/(K38+L38+M38)</f>
        <v>0.6399980672834058</v>
      </c>
      <c r="G11" s="12"/>
      <c r="H11" s="12"/>
    </row>
    <row r="12" spans="1:18" ht="12.75">
      <c r="A12" s="13"/>
      <c r="B12" s="12"/>
      <c r="C12" s="18"/>
      <c r="D12" s="15"/>
      <c r="E12" s="15"/>
      <c r="F12" s="16"/>
      <c r="G12" s="17"/>
      <c r="H12" s="16"/>
      <c r="I12" s="4"/>
      <c r="J12" s="6"/>
      <c r="K12" s="6"/>
      <c r="L12" s="5"/>
      <c r="M12" s="5"/>
      <c r="N12" s="5"/>
      <c r="O12" s="6"/>
      <c r="P12" s="7"/>
      <c r="Q12" s="7"/>
      <c r="R12" s="7"/>
    </row>
    <row r="13" spans="1:8" ht="12.75">
      <c r="A13" s="12"/>
      <c r="B13" s="14" t="s">
        <v>15</v>
      </c>
      <c r="C13" s="20">
        <v>174.995</v>
      </c>
      <c r="D13" s="12"/>
      <c r="E13" s="14" t="s">
        <v>2</v>
      </c>
      <c r="F13" s="23">
        <f>L38/(K38+L38+M38)</f>
        <v>0.33000021722664963</v>
      </c>
      <c r="G13" s="12"/>
      <c r="H13" s="12"/>
    </row>
    <row r="14" spans="1:8" ht="12.75">
      <c r="A14" s="12"/>
      <c r="B14" s="12"/>
      <c r="C14" s="19"/>
      <c r="D14" s="12"/>
      <c r="E14" s="15"/>
      <c r="F14" s="15"/>
      <c r="G14" s="12"/>
      <c r="H14" s="12"/>
    </row>
    <row r="15" spans="1:8" ht="12.75">
      <c r="A15" s="12"/>
      <c r="B15" s="14" t="s">
        <v>16</v>
      </c>
      <c r="C15" s="20">
        <v>37.762</v>
      </c>
      <c r="D15" s="12"/>
      <c r="E15" s="14" t="s">
        <v>3</v>
      </c>
      <c r="F15" s="23">
        <f>L38</f>
        <v>0.21260108903625685</v>
      </c>
      <c r="G15" s="12"/>
      <c r="H15" s="12"/>
    </row>
    <row r="16" spans="1:8" ht="12.75">
      <c r="A16" s="12"/>
      <c r="B16" s="12"/>
      <c r="C16" s="19"/>
      <c r="D16" s="12"/>
      <c r="E16" s="12"/>
      <c r="F16" s="12"/>
      <c r="G16" s="12"/>
      <c r="H16" s="12"/>
    </row>
    <row r="17" spans="1:8" ht="12.75">
      <c r="A17" s="12"/>
      <c r="B17" s="12"/>
      <c r="C17" s="19"/>
      <c r="D17" s="12"/>
      <c r="E17" s="12"/>
      <c r="F17" s="12"/>
      <c r="G17" s="12"/>
      <c r="H17" s="12"/>
    </row>
    <row r="18" spans="1:8" ht="12.75">
      <c r="A18" s="12"/>
      <c r="B18" s="14" t="s">
        <v>1</v>
      </c>
      <c r="C18" s="20">
        <v>0.64</v>
      </c>
      <c r="D18" s="12"/>
      <c r="E18" s="14" t="s">
        <v>6</v>
      </c>
      <c r="F18" s="23">
        <f>(4*E42)/(E42+15*F42+3*G42)</f>
        <v>0.45070422535211263</v>
      </c>
      <c r="G18" s="12"/>
      <c r="H18" s="12"/>
    </row>
    <row r="19" spans="1:8" ht="12.75">
      <c r="A19" s="12"/>
      <c r="B19" s="14"/>
      <c r="C19" s="19"/>
      <c r="D19" s="12"/>
      <c r="E19" s="14"/>
      <c r="F19" s="15"/>
      <c r="G19" s="12"/>
      <c r="H19" s="12"/>
    </row>
    <row r="20" spans="1:8" ht="12.75">
      <c r="A20" s="12"/>
      <c r="B20" s="14" t="s">
        <v>2</v>
      </c>
      <c r="C20" s="20">
        <v>0.33</v>
      </c>
      <c r="D20" s="12"/>
      <c r="E20" s="14" t="s">
        <v>7</v>
      </c>
      <c r="F20" s="23">
        <f>(9*F42)/(E42+15*F42+3*G42)</f>
        <v>0.5228873239436619</v>
      </c>
      <c r="G20" s="12"/>
      <c r="H20" s="12"/>
    </row>
    <row r="21" spans="1:8" ht="12.75">
      <c r="A21" s="12"/>
      <c r="B21" s="14"/>
      <c r="C21" s="19"/>
      <c r="D21" s="12"/>
      <c r="E21" s="14"/>
      <c r="F21" s="12"/>
      <c r="G21" s="12"/>
      <c r="H21" s="12"/>
    </row>
    <row r="22" spans="1:8" ht="12.75">
      <c r="A22" s="12"/>
      <c r="B22" s="14"/>
      <c r="C22" s="19"/>
      <c r="D22" s="12"/>
      <c r="E22" s="12"/>
      <c r="F22" s="12"/>
      <c r="G22" s="12"/>
      <c r="H22" s="12"/>
    </row>
    <row r="23" spans="1:8" ht="12.75">
      <c r="A23" s="12"/>
      <c r="B23" s="14" t="s">
        <v>6</v>
      </c>
      <c r="C23" s="20">
        <v>0.4507</v>
      </c>
      <c r="D23" s="12"/>
      <c r="E23" s="14" t="s">
        <v>1</v>
      </c>
      <c r="F23" s="23">
        <f>(9*C23)/(6*C23-16*C25+12)</f>
        <v>0.6400170406134622</v>
      </c>
      <c r="G23" s="12"/>
      <c r="H23" s="12"/>
    </row>
    <row r="24" spans="1:8" ht="12.75">
      <c r="A24" s="12"/>
      <c r="B24" s="14"/>
      <c r="C24" s="19"/>
      <c r="D24" s="12"/>
      <c r="E24" s="14"/>
      <c r="F24" s="15"/>
      <c r="G24" s="12"/>
      <c r="H24" s="12"/>
    </row>
    <row r="25" spans="1:8" ht="12.75">
      <c r="A25" s="12"/>
      <c r="B25" s="14" t="s">
        <v>7</v>
      </c>
      <c r="C25" s="20">
        <v>0.5229</v>
      </c>
      <c r="D25" s="12"/>
      <c r="E25" s="14" t="s">
        <v>2</v>
      </c>
      <c r="F25" s="23">
        <f>(4*C25)/(6*C23-16*C25+12)</f>
        <v>0.3300198807157058</v>
      </c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30" spans="17:18" ht="12.75">
      <c r="Q30" s="1"/>
      <c r="R30" s="2"/>
    </row>
    <row r="31" spans="17:18" ht="12.75" hidden="1">
      <c r="Q31" s="1"/>
      <c r="R31" s="3"/>
    </row>
    <row r="32" spans="17:18" ht="12.75" hidden="1">
      <c r="Q32" s="1"/>
      <c r="R32" s="3"/>
    </row>
    <row r="33" spans="17:18" ht="12.75" hidden="1">
      <c r="Q33" s="1"/>
      <c r="R33" s="3"/>
    </row>
    <row r="34" spans="5:18" ht="12.75" hidden="1">
      <c r="E34" s="2" t="s">
        <v>4</v>
      </c>
      <c r="F34" s="2" t="s">
        <v>3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13</v>
      </c>
      <c r="Q34" s="1"/>
      <c r="R34" s="9"/>
    </row>
    <row r="35" spans="5:18" ht="12.75" hidden="1">
      <c r="E35" s="4">
        <f>(C4*C8)/C6</f>
        <v>0.4123151515151515</v>
      </c>
      <c r="F35" s="4">
        <f>C8</f>
        <v>0.2126</v>
      </c>
      <c r="G35" s="4">
        <f>(1-C4-C6)*C8/C6</f>
        <v>0.019327272727272707</v>
      </c>
      <c r="H35" s="4">
        <f>(4*E35)/(E35+15*F35+3*G35)</f>
        <v>0.4507042253521127</v>
      </c>
      <c r="I35" s="4">
        <f>(9*F35)/(E35+15*F35+3*G35)</f>
        <v>0.522887323943662</v>
      </c>
      <c r="J35" s="4">
        <f>(4*L35)/(L35+15*M35+3*N35)</f>
        <v>0.19783074300486428</v>
      </c>
      <c r="K35" s="5">
        <f>(9*M35)/(L35+15*M35+3*N35)</f>
        <v>0.4683197312469169</v>
      </c>
      <c r="L35" s="5">
        <v>0.95046</v>
      </c>
      <c r="M35" s="5">
        <v>1</v>
      </c>
      <c r="N35" s="5">
        <v>1.08906</v>
      </c>
      <c r="O35" s="6">
        <f>F35/M35</f>
        <v>0.2126</v>
      </c>
      <c r="Q35" s="1"/>
      <c r="R35" s="10"/>
    </row>
    <row r="36" spans="17:18" ht="12.75" hidden="1">
      <c r="Q36" s="1"/>
      <c r="R36" s="10"/>
    </row>
    <row r="37" spans="5:18" ht="12.75" hidden="1">
      <c r="E37" s="2" t="s">
        <v>21</v>
      </c>
      <c r="F37" s="2" t="s">
        <v>22</v>
      </c>
      <c r="G37" s="2" t="s">
        <v>23</v>
      </c>
      <c r="H37" s="2" t="s">
        <v>24</v>
      </c>
      <c r="I37" s="2" t="s">
        <v>25</v>
      </c>
      <c r="J37" s="2" t="s">
        <v>26</v>
      </c>
      <c r="K37" s="2" t="s">
        <v>4</v>
      </c>
      <c r="L37" s="2" t="s">
        <v>3</v>
      </c>
      <c r="M37" s="2" t="s">
        <v>5</v>
      </c>
      <c r="Q37" s="1"/>
      <c r="R37" s="7"/>
    </row>
    <row r="38" spans="2:13" ht="12.75" hidden="1">
      <c r="B38" s="1"/>
      <c r="C38" s="2"/>
      <c r="D38" s="2"/>
      <c r="E38" s="7">
        <v>0.19783</v>
      </c>
      <c r="F38" s="7">
        <v>0.46831999493879106</v>
      </c>
      <c r="G38" s="7">
        <f>1/3*((52*C11)/(C13+13*C11*E38)-1)</f>
        <v>2.625012304731303</v>
      </c>
      <c r="H38">
        <f>-5*L38</f>
        <v>-1.0630054451812843</v>
      </c>
      <c r="I38" s="7">
        <f>(1/3)*-1</f>
        <v>-0.3333333333333333</v>
      </c>
      <c r="J38" s="11">
        <f>((39*C11)/(C15+13*C11*F38)-5)*L38</f>
        <v>0.15676704654743984</v>
      </c>
      <c r="K38" s="7">
        <f>(J38-H38)/(G38-I38)</f>
        <v>0.41231574702904045</v>
      </c>
      <c r="L38" s="7">
        <f>((C11+16)/116)^3</f>
        <v>0.21260108903625685</v>
      </c>
      <c r="M38" s="7">
        <f>(K38*G38)+H38</f>
        <v>0.019328464204426243</v>
      </c>
    </row>
    <row r="39" spans="2:10" ht="12.75" hidden="1">
      <c r="B39" s="1"/>
      <c r="C39" s="3"/>
      <c r="D39" s="3"/>
      <c r="E39" s="3"/>
      <c r="G39" s="1"/>
      <c r="H39" s="3"/>
      <c r="I39" s="3"/>
      <c r="J39" s="3"/>
    </row>
    <row r="40" spans="2:22" ht="12.75" hidden="1">
      <c r="B40" s="1"/>
      <c r="C40" s="3"/>
      <c r="D40" s="3"/>
      <c r="E40" s="1"/>
      <c r="F40" s="1"/>
      <c r="G40" s="1"/>
      <c r="H40" s="1"/>
      <c r="I40" s="3"/>
      <c r="J40" s="3"/>
      <c r="R40" s="1"/>
      <c r="V40" s="1" t="s">
        <v>18</v>
      </c>
    </row>
    <row r="41" spans="2:22" ht="12.75" hidden="1">
      <c r="B41" s="1"/>
      <c r="C41" s="3"/>
      <c r="D41" s="3"/>
      <c r="E41" s="2" t="s">
        <v>4</v>
      </c>
      <c r="F41" s="2" t="s">
        <v>3</v>
      </c>
      <c r="G41" s="2" t="s">
        <v>5</v>
      </c>
      <c r="H41" s="2" t="s">
        <v>6</v>
      </c>
      <c r="I41" s="2" t="s">
        <v>7</v>
      </c>
      <c r="J41" s="2" t="s">
        <v>8</v>
      </c>
      <c r="K41" s="2" t="s">
        <v>9</v>
      </c>
      <c r="L41" s="2" t="s">
        <v>10</v>
      </c>
      <c r="M41" s="2" t="s">
        <v>11</v>
      </c>
      <c r="N41" s="2" t="s">
        <v>12</v>
      </c>
      <c r="O41" s="2" t="s">
        <v>13</v>
      </c>
      <c r="R41" s="2"/>
      <c r="V41" s="1" t="s">
        <v>0</v>
      </c>
    </row>
    <row r="42" spans="2:22" ht="12.75" hidden="1">
      <c r="B42" s="1"/>
      <c r="C42" s="3"/>
      <c r="D42" s="3">
        <v>0.3</v>
      </c>
      <c r="E42" s="4">
        <f>(C18*D42)/C20</f>
        <v>0.5818181818181818</v>
      </c>
      <c r="F42" s="4">
        <f>D42</f>
        <v>0.3</v>
      </c>
      <c r="G42" s="4">
        <f>(1-C18-C20)*D42/C20</f>
        <v>0.027272727272727244</v>
      </c>
      <c r="J42" s="4">
        <f>(4*L42)/(L42+15*M42+3*N42)</f>
        <v>0.19783074300486428</v>
      </c>
      <c r="K42" s="5">
        <f>(9*M42)/(L42+15*M42+3*N42)</f>
        <v>0.4683197312469169</v>
      </c>
      <c r="L42" s="5">
        <v>0.95046</v>
      </c>
      <c r="M42" s="5">
        <v>1</v>
      </c>
      <c r="N42" s="5">
        <v>1.08906</v>
      </c>
      <c r="O42" s="6">
        <f>F42/M42</f>
        <v>0.3</v>
      </c>
      <c r="R42" s="7"/>
      <c r="V42" s="1" t="s">
        <v>19</v>
      </c>
    </row>
    <row r="43" spans="2:22" ht="12.75" hidden="1">
      <c r="B43" s="1"/>
      <c r="C43" s="3"/>
      <c r="D43" s="3"/>
      <c r="E43" s="3"/>
      <c r="G43" s="1"/>
      <c r="J43" s="3"/>
      <c r="R43" s="7"/>
      <c r="V43" s="1" t="s">
        <v>20</v>
      </c>
    </row>
    <row r="44" spans="2:22" ht="12.75" hidden="1">
      <c r="B44" s="1"/>
      <c r="C44" s="3"/>
      <c r="D44" s="3"/>
      <c r="E44" s="3"/>
      <c r="G44" s="1"/>
      <c r="J44" s="3"/>
      <c r="R44" s="7"/>
      <c r="V44" s="1" t="s">
        <v>17</v>
      </c>
    </row>
    <row r="45" spans="2:10" ht="12.75" hidden="1">
      <c r="B45" s="1"/>
      <c r="E45" s="7"/>
      <c r="G45" s="1"/>
      <c r="J45" s="7"/>
    </row>
    <row r="46" ht="12.75" hidden="1">
      <c r="R46" s="7"/>
    </row>
    <row r="47" spans="2:7" ht="12.75" hidden="1">
      <c r="B47" s="1"/>
      <c r="G47" s="1"/>
    </row>
    <row r="48" spans="2:10" ht="12.75">
      <c r="B48" s="1"/>
      <c r="C48" s="2"/>
      <c r="D48" s="2"/>
      <c r="E48" s="2"/>
      <c r="H48" s="2"/>
      <c r="I48" s="2"/>
      <c r="J48" s="2"/>
    </row>
    <row r="49" spans="2:10" ht="12.75">
      <c r="B49" s="1"/>
      <c r="C49" s="3"/>
      <c r="D49" s="3"/>
      <c r="E49" s="3"/>
      <c r="G49" s="1"/>
      <c r="H49" s="3"/>
      <c r="I49" s="3"/>
      <c r="J49" s="3"/>
    </row>
    <row r="50" spans="2:10" ht="12.75">
      <c r="B50" s="1"/>
      <c r="C50" s="3"/>
      <c r="D50" s="3"/>
      <c r="E50" s="3"/>
      <c r="G50" s="1"/>
      <c r="H50" s="3"/>
      <c r="I50" s="3"/>
      <c r="J50" s="3"/>
    </row>
    <row r="51" spans="2:10" ht="12.75">
      <c r="B51" s="1"/>
      <c r="C51" s="3"/>
      <c r="D51" s="3"/>
      <c r="E51" s="3"/>
      <c r="G51" s="1"/>
      <c r="H51" s="3"/>
      <c r="I51" s="3"/>
      <c r="J51" s="3"/>
    </row>
    <row r="52" spans="2:10" ht="12.75">
      <c r="B52" s="1"/>
      <c r="E52" s="3"/>
      <c r="G52" s="1"/>
      <c r="J52" s="3"/>
    </row>
    <row r="53" spans="2:10" ht="12.75">
      <c r="B53" s="1"/>
      <c r="E53" s="3"/>
      <c r="G53" s="1"/>
      <c r="J53" s="3"/>
    </row>
    <row r="54" spans="2:10" ht="12.75">
      <c r="B54" s="1"/>
      <c r="E54" s="3"/>
      <c r="G54" s="1"/>
      <c r="J54" s="3"/>
    </row>
    <row r="55" spans="2:10" ht="12.75">
      <c r="B55" s="1"/>
      <c r="E55" s="7"/>
      <c r="G55" s="1"/>
      <c r="H55" s="3"/>
      <c r="I55" s="3"/>
      <c r="J55" s="3"/>
    </row>
  </sheetData>
  <sheetProtection password="DFDF" sheet="1" objects="1" scenario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huffman_t</dc:creator>
  <cp:keywords/>
  <dc:description/>
  <cp:lastModifiedBy>Owner</cp:lastModifiedBy>
  <dcterms:created xsi:type="dcterms:W3CDTF">2009-07-24T21:42:17Z</dcterms:created>
  <dcterms:modified xsi:type="dcterms:W3CDTF">2009-09-04T02:39:56Z</dcterms:modified>
  <cp:category/>
  <cp:version/>
  <cp:contentType/>
  <cp:contentStatus/>
</cp:coreProperties>
</file>